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310" windowHeight="6345" activeTab="0"/>
  </bookViews>
  <sheets>
    <sheet name="Report" sheetId="1" r:id="rId1"/>
    <sheet name="Calculations" sheetId="2" r:id="rId2"/>
    <sheet name="Sheet3" sheetId="3" r:id="rId3"/>
  </sheets>
  <externalReferences>
    <externalReference r:id="rId6"/>
  </externalReferences>
  <definedNames>
    <definedName name="lowtodrop">'Report'!$F$35</definedName>
    <definedName name="needforA">'Calculations'!$B$3</definedName>
    <definedName name="needforB">'Calculations'!$B$4</definedName>
    <definedName name="needforC">'Calculations'!$B$5</definedName>
    <definedName name="needforD">'Calculations'!$B$6</definedName>
    <definedName name="possible">'Report'!$F$15</definedName>
    <definedName name="_xlnm.Print_Area" localSheetId="0">'Report'!$A$14:$G$49</definedName>
    <definedName name="totalafter">'Report'!$F$36</definedName>
    <definedName name="totalbefore">'Report'!$F$33</definedName>
    <definedName name="totalhw">'Report'!$F$24</definedName>
    <definedName name="totalHWQ">'[1]Sheet1'!$F$17</definedName>
  </definedNames>
  <calcPr fullCalcOnLoad="1"/>
</workbook>
</file>

<file path=xl/comments1.xml><?xml version="1.0" encoding="utf-8"?>
<comments xmlns="http://schemas.openxmlformats.org/spreadsheetml/2006/main">
  <authors>
    <author>Ray Gregg</author>
  </authors>
  <commentList>
    <comment ref="G10" authorId="0">
      <text>
        <r>
          <rPr>
            <sz val="8"/>
            <rFont val="Tahoma"/>
            <family val="0"/>
          </rPr>
          <t>Enter as a positive number.</t>
        </r>
      </text>
    </comment>
  </commentList>
</comments>
</file>

<file path=xl/sharedStrings.xml><?xml version="1.0" encoding="utf-8"?>
<sst xmlns="http://schemas.openxmlformats.org/spreadsheetml/2006/main" count="40" uniqueCount="40">
  <si>
    <t>Enter "Variables" in the red column at the right:</t>
  </si>
  <si>
    <t>Status Report</t>
  </si>
  <si>
    <t>Possible Points:</t>
  </si>
  <si>
    <t>Exams:</t>
  </si>
  <si>
    <t>First Exam Grade</t>
  </si>
  <si>
    <t>Second Exam Grade</t>
  </si>
  <si>
    <t>Homework and Return Problems:</t>
  </si>
  <si>
    <t xml:space="preserve">   Homework</t>
  </si>
  <si>
    <t xml:space="preserve">     Total HW and RPs</t>
  </si>
  <si>
    <t>Bonus Points:</t>
  </si>
  <si>
    <t>Possible:</t>
  </si>
  <si>
    <t xml:space="preserve">   Earned:</t>
  </si>
  <si>
    <t xml:space="preserve">  Extra for working VITA sessions</t>
  </si>
  <si>
    <t xml:space="preserve">     Total Bonus Points</t>
  </si>
  <si>
    <t>Total Points to Date</t>
  </si>
  <si>
    <t>(possible</t>
  </si>
  <si>
    <t>)</t>
  </si>
  <si>
    <t xml:space="preserve"> * percentages will be decreased</t>
  </si>
  <si>
    <t>percent for every 2 points</t>
  </si>
  <si>
    <t xml:space="preserve">   earned on remaining work.</t>
  </si>
  <si>
    <t>ACT 442</t>
  </si>
  <si>
    <t>Enter your adjusted score on the first exam (maximum 100):</t>
  </si>
  <si>
    <t xml:space="preserve">     *(if total &gt; 4, see table in syllabus)</t>
  </si>
  <si>
    <t>Formulas for Calculations:</t>
  </si>
  <si>
    <t>For A</t>
  </si>
  <si>
    <t>For B</t>
  </si>
  <si>
    <t>For C</t>
  </si>
  <si>
    <t>For D</t>
  </si>
  <si>
    <t>Enter the sum of your points on the RPs (maximum 42):</t>
  </si>
  <si>
    <t>Enter your total homework points (maximum 63):</t>
  </si>
  <si>
    <t xml:space="preserve">  Professional Development Points</t>
  </si>
  <si>
    <t>Enter the PDPs you will allocate to this class (maximum 10):</t>
  </si>
  <si>
    <t>Enter your attendance penalty,* if any:</t>
  </si>
  <si>
    <t>Enter you adjusted score on the second exam (maximum 100):</t>
  </si>
  <si>
    <t>Scroll down the page to view the Status Report.</t>
  </si>
  <si>
    <t xml:space="preserve">   RPs</t>
  </si>
  <si>
    <t xml:space="preserve">  Attend TAS Meeting</t>
  </si>
  <si>
    <t xml:space="preserve">  Course/Teacher Evaluation</t>
  </si>
  <si>
    <t>Enter the points you earned for attending TAS (tax) meeting (2 pts):</t>
  </si>
  <si>
    <t>Enter the points you will earn for completing the online evaluation (4 pts):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</si>
</sst>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10"/>
      <name val="Arial"/>
      <family val="0"/>
    </font>
    <font>
      <b/>
      <sz val="12"/>
      <name val="Arial"/>
      <family val="2"/>
    </font>
    <font>
      <b/>
      <sz val="14"/>
      <color indexed="13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3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u val="single"/>
      <sz val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1" xfId="0" applyFont="1" applyFill="1" applyBorder="1" applyAlignment="1" quotePrefix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8" fillId="3" borderId="7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7" fillId="2" borderId="8" xfId="0" applyFont="1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10" fillId="2" borderId="8" xfId="0" applyFont="1" applyFill="1" applyBorder="1" applyAlignment="1">
      <alignment horizontal="centerContinuous"/>
    </xf>
    <xf numFmtId="0" fontId="11" fillId="0" borderId="0" xfId="0" applyFont="1" applyBorder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-myfiles\webpages\acct\prin1\StatusReport\statusreport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7">
          <cell r="F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2" width="8.28125" style="0" customWidth="1"/>
    <col min="3" max="3" width="8.00390625" style="0" customWidth="1"/>
    <col min="4" max="4" width="2.8515625" style="0" customWidth="1"/>
    <col min="5" max="5" width="7.8515625" style="0" customWidth="1"/>
    <col min="6" max="6" width="8.8515625" style="0" customWidth="1"/>
    <col min="7" max="7" width="6.7109375" style="0" customWidth="1"/>
  </cols>
  <sheetData>
    <row r="1" ht="13.5" thickBot="1"/>
    <row r="2" spans="1:7" ht="15.75">
      <c r="A2" s="12" t="s">
        <v>0</v>
      </c>
      <c r="B2" s="9"/>
      <c r="C2" s="10"/>
      <c r="D2" s="10"/>
      <c r="E2" s="9"/>
      <c r="F2" s="9"/>
      <c r="G2" s="11"/>
    </row>
    <row r="3" spans="1:7" ht="12.75">
      <c r="A3" s="2" t="s">
        <v>21</v>
      </c>
      <c r="B3" s="1"/>
      <c r="C3" s="2"/>
      <c r="D3" s="2"/>
      <c r="E3" s="1"/>
      <c r="F3" s="25"/>
      <c r="G3" s="23">
        <v>0</v>
      </c>
    </row>
    <row r="4" spans="1:7" ht="12.75" hidden="1">
      <c r="A4" s="2" t="s">
        <v>33</v>
      </c>
      <c r="B4" s="1"/>
      <c r="C4" s="2"/>
      <c r="D4" s="2"/>
      <c r="E4" s="1"/>
      <c r="F4" s="25"/>
      <c r="G4" s="23">
        <v>0</v>
      </c>
    </row>
    <row r="5" spans="1:7" ht="12.75">
      <c r="A5" s="2" t="s">
        <v>29</v>
      </c>
      <c r="B5" s="1"/>
      <c r="C5" s="2"/>
      <c r="D5" s="2"/>
      <c r="E5" s="1"/>
      <c r="F5" s="25"/>
      <c r="G5" s="23">
        <v>0</v>
      </c>
    </row>
    <row r="6" spans="1:7" ht="12.75">
      <c r="A6" s="2" t="s">
        <v>28</v>
      </c>
      <c r="B6" s="1"/>
      <c r="C6" s="2"/>
      <c r="D6" s="2"/>
      <c r="E6" s="1"/>
      <c r="F6" s="25"/>
      <c r="G6" s="23">
        <v>0</v>
      </c>
    </row>
    <row r="7" spans="1:7" ht="12.75" hidden="1">
      <c r="A7" s="2" t="s">
        <v>38</v>
      </c>
      <c r="B7" s="1"/>
      <c r="C7" s="2"/>
      <c r="D7" s="2"/>
      <c r="E7" s="1"/>
      <c r="F7" s="25"/>
      <c r="G7" s="23">
        <v>0</v>
      </c>
    </row>
    <row r="8" spans="1:7" ht="12.75">
      <c r="A8" s="2" t="s">
        <v>31</v>
      </c>
      <c r="B8" s="1"/>
      <c r="C8" s="2"/>
      <c r="D8" s="2"/>
      <c r="E8" s="1"/>
      <c r="F8" s="25"/>
      <c r="G8" s="23">
        <v>0</v>
      </c>
    </row>
    <row r="9" spans="1:7" ht="12.75">
      <c r="A9" s="2" t="s">
        <v>39</v>
      </c>
      <c r="B9" s="1"/>
      <c r="C9" s="2"/>
      <c r="D9" s="2"/>
      <c r="E9" s="1"/>
      <c r="F9" s="25"/>
      <c r="G9" s="23">
        <v>0</v>
      </c>
    </row>
    <row r="10" spans="1:7" ht="12.75">
      <c r="A10" s="2" t="s">
        <v>32</v>
      </c>
      <c r="B10" s="1"/>
      <c r="C10" s="2"/>
      <c r="D10" s="2"/>
      <c r="E10" s="1"/>
      <c r="F10" s="25"/>
      <c r="G10" s="23">
        <v>0</v>
      </c>
    </row>
    <row r="11" spans="1:7" ht="18">
      <c r="A11" s="15" t="s">
        <v>22</v>
      </c>
      <c r="B11" s="16"/>
      <c r="C11" s="17"/>
      <c r="D11" s="17"/>
      <c r="E11" s="16"/>
      <c r="F11" s="25"/>
      <c r="G11" s="18"/>
    </row>
    <row r="12" spans="1:7" ht="17.25" thickBot="1">
      <c r="A12" s="29" t="s">
        <v>34</v>
      </c>
      <c r="B12" s="26"/>
      <c r="C12" s="26"/>
      <c r="D12" s="26"/>
      <c r="E12" s="26"/>
      <c r="F12" s="27"/>
      <c r="G12" s="28"/>
    </row>
    <row r="14" spans="1:6" ht="20.25">
      <c r="A14" s="3" t="s">
        <v>1</v>
      </c>
      <c r="B14" s="3"/>
      <c r="C14" s="3"/>
      <c r="F14" s="4" t="s">
        <v>20</v>
      </c>
    </row>
    <row r="15" spans="1:6" ht="12.75">
      <c r="A15" s="5" t="s">
        <v>2</v>
      </c>
      <c r="B15" s="5"/>
      <c r="C15" s="5"/>
      <c r="D15" s="6"/>
      <c r="E15" s="5"/>
      <c r="F15" s="7">
        <v>300</v>
      </c>
    </row>
    <row r="17" ht="12.75">
      <c r="A17" s="8" t="s">
        <v>3</v>
      </c>
    </row>
    <row r="18" spans="1:6" ht="12.75">
      <c r="A18" t="s">
        <v>4</v>
      </c>
      <c r="F18">
        <f>+G3</f>
        <v>0</v>
      </c>
    </row>
    <row r="19" ht="12.75" hidden="1">
      <c r="A19" t="s">
        <v>5</v>
      </c>
    </row>
    <row r="21" ht="12.75">
      <c r="A21" s="8" t="s">
        <v>6</v>
      </c>
    </row>
    <row r="22" spans="1:5" ht="12.75">
      <c r="A22" t="s">
        <v>7</v>
      </c>
      <c r="E22">
        <f>+G5</f>
        <v>0</v>
      </c>
    </row>
    <row r="23" spans="1:5" ht="12.75">
      <c r="A23" t="s">
        <v>35</v>
      </c>
      <c r="E23" s="6">
        <f>+G6</f>
        <v>0</v>
      </c>
    </row>
    <row r="24" spans="1:7" ht="12.75">
      <c r="A24" t="s">
        <v>8</v>
      </c>
      <c r="F24">
        <f>SUM(E22+E23)</f>
        <v>0</v>
      </c>
      <c r="G24" t="str">
        <f>IF(totalhw&lt;59.5,"Note 1","")</f>
        <v>Note 1</v>
      </c>
    </row>
    <row r="26" spans="1:5" ht="12.75">
      <c r="A26" s="8" t="s">
        <v>9</v>
      </c>
      <c r="B26" s="8"/>
      <c r="C26" s="24" t="s">
        <v>10</v>
      </c>
      <c r="E26" s="24" t="s">
        <v>11</v>
      </c>
    </row>
    <row r="27" spans="1:5" ht="12.75" hidden="1">
      <c r="A27" s="31" t="s">
        <v>36</v>
      </c>
      <c r="C27">
        <v>2</v>
      </c>
      <c r="E27">
        <f>+G7</f>
        <v>0</v>
      </c>
    </row>
    <row r="28" spans="1:5" ht="12.75">
      <c r="A28" t="s">
        <v>37</v>
      </c>
      <c r="C28">
        <v>4</v>
      </c>
      <c r="E28">
        <f>+G9</f>
        <v>0</v>
      </c>
    </row>
    <row r="29" spans="1:5" ht="12.75">
      <c r="A29" t="s">
        <v>30</v>
      </c>
      <c r="C29" s="30">
        <v>10</v>
      </c>
      <c r="E29" s="30">
        <f>+G8</f>
        <v>0</v>
      </c>
    </row>
    <row r="30" spans="1:5" ht="12.75" hidden="1">
      <c r="A30" t="s">
        <v>12</v>
      </c>
      <c r="C30" s="6"/>
      <c r="E30" s="6">
        <f>+G7</f>
        <v>0</v>
      </c>
    </row>
    <row r="31" spans="1:6" ht="13.5" thickBot="1">
      <c r="A31" t="s">
        <v>13</v>
      </c>
      <c r="C31" s="13">
        <f>SUM(C27:C30)</f>
        <v>16</v>
      </c>
      <c r="F31" s="6">
        <f>SUM(E27:E30)</f>
        <v>0</v>
      </c>
    </row>
    <row r="32" ht="13.5" thickTop="1"/>
    <row r="33" spans="1:6" ht="12.75">
      <c r="A33" t="s">
        <v>14</v>
      </c>
      <c r="B33" t="s">
        <v>15</v>
      </c>
      <c r="C33">
        <f>+possible-100</f>
        <v>200</v>
      </c>
      <c r="D33" t="s">
        <v>16</v>
      </c>
      <c r="E33" s="20">
        <f>+totalbefore/(possible-100)</f>
        <v>0</v>
      </c>
      <c r="F33">
        <f>SUM(F18:F32)</f>
        <v>0</v>
      </c>
    </row>
    <row r="35" spans="1:6" ht="12.75">
      <c r="A35" t="str">
        <f>IF(totalhw&gt;59.4,"Low Grade to Drop (so far)","Low Grade Not Dropped Without 60% for HW/RPs")</f>
        <v>Low Grade Not Dropped Without 60% for HW/RPs</v>
      </c>
      <c r="F35" s="6">
        <f>IF(totalhw&gt;59.4,MIN(F17:F25),0)</f>
        <v>0</v>
      </c>
    </row>
    <row r="36" spans="1:6" ht="13.5" thickBot="1">
      <c r="A36" t="str">
        <f>IF(totalhw&gt;59.4,"BEST 200 POINTS (before final)","TOTAL POINTS (before final)")</f>
        <v>TOTAL POINTS (before final)</v>
      </c>
      <c r="F36" s="14">
        <f>+totalbefore-lowtodrop</f>
        <v>0</v>
      </c>
    </row>
    <row r="37" ht="13.5" thickTop="1"/>
    <row r="38" spans="1:6" ht="13.5" thickBot="1">
      <c r="A38" t="str">
        <f>IF(totalhw&gt;59.4,"Based on your BEST 200 points your average is:","Without min for HW/RPs, your avg based on 400 poss is:")</f>
        <v>Without min for HW/RPs, your avg based on 400 poss is:</v>
      </c>
      <c r="F38" s="21">
        <f>IF(totalhw&gt;59.4,(+totalafter/(+possible-200)),(totalbefore/(+possible-100)))</f>
        <v>0</v>
      </c>
    </row>
    <row r="39" ht="13.5" thickTop="1"/>
    <row r="40" spans="2:4" ht="12.75">
      <c r="B40" s="19" t="str">
        <f>IF(needforA&lt;100,"To make an 'A' you need"," ")</f>
        <v> </v>
      </c>
      <c r="C40" s="22" t="str">
        <f>IF(needforA&lt;100,needforA," ")</f>
        <v> </v>
      </c>
      <c r="D40" t="str">
        <f>IF(needforA&lt;100,"% on the final exam.*"," ")</f>
        <v> </v>
      </c>
    </row>
    <row r="41" spans="2:4" ht="12.75">
      <c r="B41" s="19" t="str">
        <f>IF(needforB&lt;100,"To make a  'B' you need"," ")</f>
        <v> </v>
      </c>
      <c r="C41" s="22" t="str">
        <f>IF(needforB&lt;100,needforB," ")</f>
        <v> </v>
      </c>
      <c r="D41" t="str">
        <f>IF(needforB&lt;100,"% on the final exam.*"," ")</f>
        <v> </v>
      </c>
    </row>
    <row r="42" spans="2:4" ht="12.75">
      <c r="B42" s="19" t="str">
        <f>IF(needforC&gt;0,IF(needforC&lt;100,"To make a  'C' you need"," ")," ")</f>
        <v> </v>
      </c>
      <c r="C42" s="22">
        <f>IF(needforC&gt;0,IF(H42&lt;100,needforC," ")," ")</f>
        <v>140</v>
      </c>
      <c r="D42" t="str">
        <f>IF(needforC&lt;100,"% on the final exam.*"," ")</f>
        <v> </v>
      </c>
    </row>
    <row r="43" spans="2:4" ht="12.75">
      <c r="B43" s="19" t="str">
        <f>IF(needforD&gt;0,IF(needforD&lt;100,"To make a  'D' you need"," ")," ")</f>
        <v> </v>
      </c>
      <c r="C43" s="22">
        <f>IF(needforD&gt;0,needforD," ")</f>
        <v>120</v>
      </c>
      <c r="D43" t="str">
        <f>IF(needforD&gt;0,"% on the final exam.*"," ")</f>
        <v>% on the final exam.*</v>
      </c>
    </row>
    <row r="46" ht="12.75">
      <c r="A46" t="str">
        <f>IF(totalhw&gt;59.4," ","   Note 1: Must achieve 60% of HW/RPs in order to drop lowest 100 points.")</f>
        <v>   Note 1: Must achieve 60% of HW/RPs in order to drop lowest 100 points.</v>
      </c>
    </row>
    <row r="48" spans="2:4" ht="12.75" hidden="1">
      <c r="B48" s="19" t="s">
        <v>17</v>
      </c>
      <c r="C48">
        <f>IF(AND(lowtodrop&gt;H40,H40&lt;100),2,IF(lowtodrop=totalhw,0,1))</f>
        <v>0</v>
      </c>
      <c r="D48" t="s">
        <v>18</v>
      </c>
    </row>
    <row r="49" ht="12.75" hidden="1">
      <c r="B49" s="19" t="s">
        <v>19</v>
      </c>
    </row>
  </sheetData>
  <sheetProtection sheet="1" objects="1" scenarios="1"/>
  <conditionalFormatting sqref="G4">
    <cfRule type="cellIs" priority="1" dxfId="0" operator="lessThanOrEqual" stopIfTrue="1">
      <formula>100</formula>
    </cfRule>
  </conditionalFormatting>
  <dataValidations count="8">
    <dataValidation errorStyle="warning" type="whole" allowBlank="1" showInputMessage="1" showErrorMessage="1" errorTitle="Exam 1" error="Enter an amount between 0 and 100." sqref="G3">
      <formula1>0</formula1>
      <formula2>100</formula2>
    </dataValidation>
    <dataValidation errorStyle="warning" type="whole" allowBlank="1" showInputMessage="1" showErrorMessage="1" errorTitle="Exam 2" error="Enter an amount between 0 and 100." sqref="G4">
      <formula1>0</formula1>
      <formula2>100</formula2>
    </dataValidation>
    <dataValidation errorStyle="warning" type="whole" allowBlank="1" showInputMessage="1" showErrorMessage="1" errorTitle="Homework" error="Enter an amount between 0 and 63." sqref="G5">
      <formula1>0</formula1>
      <formula2>63</formula2>
    </dataValidation>
    <dataValidation errorStyle="warning" type="decimal" allowBlank="1" showInputMessage="1" showErrorMessage="1" errorTitle="Return Problems" error="Enter an amount between 0 and 42 points." sqref="G6">
      <formula1>0</formula1>
      <formula2>42</formula2>
    </dataValidation>
    <dataValidation errorStyle="warning" type="decimal" allowBlank="1" showInputMessage="1" showErrorMessage="1" errorTitle="TAS meeting (tax topic)" error="There were 2 points awarded for attending the Deloitte meeting of TAS (tax topic).&#10;" sqref="G7">
      <formula1>0</formula1>
      <formula2>2</formula2>
    </dataValidation>
    <dataValidation errorStyle="warning" type="whole" allowBlank="1" showInputMessage="1" showErrorMessage="1" errorTitle="PDPs" error="A maximum of 10 PDPs could be allocated to this class." sqref="G8">
      <formula1>0</formula1>
      <formula2>10</formula2>
    </dataValidation>
    <dataValidation errorStyle="warning" type="whole" operator="greaterThanOrEqual" allowBlank="1" showInputMessage="1" showErrorMessage="1" errorTitle="Attn Penalty" error="For more than 4 absences, refer to the chart in the syllabus and enter the attendance penalty as a positive number. " sqref="G10">
      <formula1>0</formula1>
    </dataValidation>
    <dataValidation errorStyle="warning" type="whole" allowBlank="1" showInputMessage="1" showErrorMessage="1" errorTitle="Online Evaluation" error="A maximum of 4 points could be earned by completing the online course/teacher evaluation." sqref="G9">
      <formula1>0</formula1>
      <formula2>4</formula2>
    </dataValidation>
  </dataValidations>
  <printOptions/>
  <pageMargins left="1.1" right="0.75" top="1" bottom="1" header="0.5" footer="0.5"/>
  <pageSetup horizontalDpi="300" verticalDpi="300" orientation="portrait" scale="13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D8" sqref="D8"/>
    </sheetView>
  </sheetViews>
  <sheetFormatPr defaultColWidth="9.140625" defaultRowHeight="12.75"/>
  <sheetData>
    <row r="1" ht="12.75">
      <c r="A1" t="s">
        <v>23</v>
      </c>
    </row>
    <row r="3" spans="1:2" ht="12.75">
      <c r="A3" t="s">
        <v>24</v>
      </c>
      <c r="B3">
        <f>IF(totalhw&lt;60,((((possible+100)*0.9)-totalbefore)/2),IF(lowtodrop&lt;(((possible*0.9)-totalafter)/2),(((possible*0.9)-totalafter)/2),((possible*0.9)-totalbefore)))</f>
        <v>180</v>
      </c>
    </row>
    <row r="4" spans="1:2" ht="12.75">
      <c r="A4" t="s">
        <v>25</v>
      </c>
      <c r="B4">
        <f>IF(totalhw&lt;60,((((possible+100)*0.8)-totalbefore)/2),IF(lowtodrop&lt;(((possible*0.8)-totalafter)/2),(((possible*0.8)-totalafter)/2),((possible*0.8)-totalbefore)))</f>
        <v>160</v>
      </c>
    </row>
    <row r="5" spans="1:2" ht="12.75">
      <c r="A5" t="s">
        <v>26</v>
      </c>
      <c r="B5">
        <f>IF(totalhw&lt;60,((((possible+100)*0.7)-totalbefore)/2),IF(lowtodrop&lt;(((possible*0.7)-totalafter)/2),(((possible*0.7)-totalafter)/2),((possible*0.7)-totalbefore)))</f>
        <v>140</v>
      </c>
    </row>
    <row r="6" spans="1:2" ht="12.75">
      <c r="A6" t="s">
        <v>27</v>
      </c>
      <c r="B6">
        <f>IF(totalhw&lt;60,((((possible+100)*0.6)-totalbefore)/2),IF(lowtodrop&lt;(((possible*0.6)-totalafter)/2),(((possible*0.6)-totalafter)/2),((possible*0.6)-totalbefore)))</f>
        <v>120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ORAL ROBERTS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Gregg</dc:creator>
  <cp:keywords/>
  <dc:description/>
  <cp:lastModifiedBy>User</cp:lastModifiedBy>
  <cp:lastPrinted>2000-12-11T03:12:30Z</cp:lastPrinted>
  <dcterms:created xsi:type="dcterms:W3CDTF">2000-12-08T23:11:47Z</dcterms:created>
  <dcterms:modified xsi:type="dcterms:W3CDTF">2007-12-04T00:05:00Z</dcterms:modified>
  <cp:category/>
  <cp:version/>
  <cp:contentType/>
  <cp:contentStatus/>
</cp:coreProperties>
</file>